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1295" windowHeight="68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9" i="1"/>
  <c r="M49" s="1"/>
  <c r="F49"/>
  <c r="L49" s="1"/>
  <c r="E49"/>
  <c r="K49" s="1"/>
  <c r="F42"/>
  <c r="E42"/>
  <c r="G62" l="1"/>
  <c r="M62" s="1"/>
  <c r="F62"/>
  <c r="L62" s="1"/>
  <c r="E62"/>
  <c r="K62" s="1"/>
  <c r="G61"/>
  <c r="M61" s="1"/>
  <c r="F61"/>
  <c r="L61" s="1"/>
  <c r="E61"/>
  <c r="K61" s="1"/>
  <c r="G60"/>
  <c r="M60" s="1"/>
  <c r="F60"/>
  <c r="L60" s="1"/>
  <c r="E60"/>
  <c r="K60" s="1"/>
  <c r="G59"/>
  <c r="M59" s="1"/>
  <c r="F59"/>
  <c r="L59" s="1"/>
  <c r="E59"/>
  <c r="K59" s="1"/>
  <c r="G58"/>
  <c r="M58" s="1"/>
  <c r="F58"/>
  <c r="L58" s="1"/>
  <c r="E58"/>
  <c r="K58" s="1"/>
  <c r="G57"/>
  <c r="M57" s="1"/>
  <c r="F57"/>
  <c r="L57" s="1"/>
  <c r="E57"/>
  <c r="K57" s="1"/>
  <c r="G56"/>
  <c r="M56" s="1"/>
  <c r="F56"/>
  <c r="L56" s="1"/>
  <c r="E56"/>
  <c r="K56" s="1"/>
  <c r="G55"/>
  <c r="M55" s="1"/>
  <c r="F55"/>
  <c r="L55" s="1"/>
  <c r="E55"/>
  <c r="K55" s="1"/>
  <c r="G54"/>
  <c r="M54" s="1"/>
  <c r="F54"/>
  <c r="L54" s="1"/>
  <c r="E54"/>
  <c r="K54" s="1"/>
  <c r="G53"/>
  <c r="M53" s="1"/>
  <c r="F53"/>
  <c r="L53" s="1"/>
  <c r="E53"/>
  <c r="K53" s="1"/>
  <c r="G52"/>
  <c r="M52" s="1"/>
  <c r="F52"/>
  <c r="L52" s="1"/>
  <c r="E52"/>
  <c r="K52" s="1"/>
  <c r="G51"/>
  <c r="M51" s="1"/>
  <c r="F51"/>
  <c r="L51" s="1"/>
  <c r="E51"/>
  <c r="K51" s="1"/>
  <c r="G50"/>
  <c r="M50" s="1"/>
  <c r="F50"/>
  <c r="L50" s="1"/>
  <c r="E50"/>
  <c r="K50" s="1"/>
  <c r="G48"/>
  <c r="M48" s="1"/>
  <c r="F48"/>
  <c r="L48" s="1"/>
  <c r="E48"/>
  <c r="K48" s="1"/>
  <c r="G47"/>
  <c r="M47" s="1"/>
  <c r="F47"/>
  <c r="L47" s="1"/>
  <c r="E47"/>
  <c r="K47" s="1"/>
  <c r="G46"/>
  <c r="M46" s="1"/>
  <c r="F46"/>
  <c r="L46" s="1"/>
  <c r="E46"/>
  <c r="K46" s="1"/>
  <c r="G45"/>
  <c r="M45" s="1"/>
  <c r="F45"/>
  <c r="L45" s="1"/>
  <c r="E45"/>
  <c r="K45" s="1"/>
  <c r="G44"/>
  <c r="M44" s="1"/>
  <c r="F44"/>
  <c r="L44" s="1"/>
  <c r="E44"/>
  <c r="K44" s="1"/>
  <c r="G43"/>
  <c r="M43" s="1"/>
  <c r="F43"/>
  <c r="L43" s="1"/>
  <c r="E43"/>
  <c r="K43" s="1"/>
  <c r="G42"/>
  <c r="M42" s="1"/>
  <c r="L42"/>
  <c r="K42"/>
  <c r="G41"/>
  <c r="M41" s="1"/>
  <c r="F41"/>
  <c r="L41" s="1"/>
  <c r="E41"/>
  <c r="K41" s="1"/>
  <c r="G40"/>
  <c r="M40" s="1"/>
  <c r="F40"/>
  <c r="L40" s="1"/>
  <c r="E40"/>
  <c r="K40" s="1"/>
  <c r="G39"/>
  <c r="M39" s="1"/>
  <c r="F39"/>
  <c r="L39" s="1"/>
  <c r="E39"/>
  <c r="K39" s="1"/>
  <c r="G38"/>
  <c r="M38" s="1"/>
  <c r="F38"/>
  <c r="L38" s="1"/>
  <c r="E38"/>
  <c r="K38" s="1"/>
  <c r="G37"/>
  <c r="M37" s="1"/>
  <c r="F37"/>
  <c r="L37" s="1"/>
  <c r="E37"/>
  <c r="K37" s="1"/>
  <c r="G36"/>
  <c r="M36" s="1"/>
  <c r="F36"/>
  <c r="L36" s="1"/>
  <c r="E36"/>
  <c r="K36" s="1"/>
  <c r="G35"/>
  <c r="M35" s="1"/>
  <c r="F35"/>
  <c r="L35" s="1"/>
  <c r="E35"/>
  <c r="K35" s="1"/>
  <c r="G34"/>
  <c r="M34" s="1"/>
  <c r="F34"/>
  <c r="L34" s="1"/>
  <c r="E34"/>
  <c r="K34" s="1"/>
  <c r="G33"/>
  <c r="M33" s="1"/>
  <c r="F33"/>
  <c r="L33" s="1"/>
  <c r="E33"/>
  <c r="K33" s="1"/>
  <c r="G32"/>
  <c r="M32" s="1"/>
  <c r="F32"/>
  <c r="L32" s="1"/>
  <c r="E32"/>
  <c r="K32" s="1"/>
  <c r="G31"/>
  <c r="M31" s="1"/>
  <c r="F31"/>
  <c r="L31" s="1"/>
  <c r="E31"/>
  <c r="K31" s="1"/>
  <c r="G30"/>
  <c r="M30" s="1"/>
  <c r="F30"/>
  <c r="L30" s="1"/>
  <c r="E30"/>
  <c r="K30" s="1"/>
  <c r="G29"/>
  <c r="M29" s="1"/>
  <c r="F29"/>
  <c r="L29" s="1"/>
  <c r="E29"/>
  <c r="K29" s="1"/>
  <c r="G28"/>
  <c r="M28" s="1"/>
  <c r="F28"/>
  <c r="L28" s="1"/>
  <c r="E28"/>
  <c r="K28" s="1"/>
  <c r="G27"/>
  <c r="M27" s="1"/>
  <c r="F27"/>
  <c r="L27" s="1"/>
  <c r="E27"/>
  <c r="K27" s="1"/>
  <c r="G26"/>
  <c r="M26" s="1"/>
  <c r="F26"/>
  <c r="L26" s="1"/>
  <c r="E26"/>
  <c r="K26" s="1"/>
  <c r="G25"/>
  <c r="M25" s="1"/>
  <c r="F25"/>
  <c r="L25" s="1"/>
  <c r="E25"/>
  <c r="K25" s="1"/>
  <c r="G24"/>
  <c r="M24" s="1"/>
  <c r="F24"/>
  <c r="L24" s="1"/>
  <c r="E24"/>
  <c r="K24" s="1"/>
  <c r="G23"/>
  <c r="M23" s="1"/>
  <c r="F23"/>
  <c r="L23" s="1"/>
  <c r="E23"/>
  <c r="K23" s="1"/>
  <c r="G22"/>
  <c r="M22" s="1"/>
  <c r="F22"/>
  <c r="L22" s="1"/>
  <c r="E22"/>
  <c r="K22" s="1"/>
  <c r="G21"/>
  <c r="M21" s="1"/>
  <c r="F21"/>
  <c r="L21" s="1"/>
  <c r="E21"/>
  <c r="K21" s="1"/>
  <c r="G20"/>
  <c r="M20" s="1"/>
  <c r="F20"/>
  <c r="L20" s="1"/>
  <c r="E20"/>
  <c r="K20" s="1"/>
  <c r="G19"/>
  <c r="M19" s="1"/>
  <c r="F19"/>
  <c r="L19" s="1"/>
  <c r="E19"/>
  <c r="K19" s="1"/>
  <c r="G18"/>
  <c r="M18" s="1"/>
  <c r="F18"/>
  <c r="L18" s="1"/>
  <c r="E18"/>
  <c r="K18" s="1"/>
  <c r="G17"/>
  <c r="M17" s="1"/>
  <c r="F17"/>
  <c r="L17" s="1"/>
  <c r="E17"/>
  <c r="K17" s="1"/>
  <c r="G16"/>
  <c r="M16" s="1"/>
  <c r="F16"/>
  <c r="L16" s="1"/>
  <c r="E16"/>
  <c r="K16" s="1"/>
  <c r="G15"/>
  <c r="M15" s="1"/>
  <c r="F15"/>
  <c r="L15" s="1"/>
  <c r="E15"/>
  <c r="K15" s="1"/>
  <c r="G14"/>
  <c r="M14" s="1"/>
  <c r="F14"/>
  <c r="L14" s="1"/>
  <c r="E14"/>
  <c r="K14" s="1"/>
  <c r="G13"/>
  <c r="M13" s="1"/>
  <c r="F13"/>
  <c r="L13" s="1"/>
  <c r="E13"/>
  <c r="K13" s="1"/>
  <c r="G12"/>
  <c r="M12" s="1"/>
  <c r="F12"/>
  <c r="L12" s="1"/>
  <c r="E12"/>
  <c r="K12" s="1"/>
  <c r="G11"/>
  <c r="M11" s="1"/>
  <c r="F11"/>
  <c r="L11" s="1"/>
  <c r="E11"/>
  <c r="K11" s="1"/>
  <c r="G10"/>
  <c r="M10" s="1"/>
  <c r="F10"/>
  <c r="L10" s="1"/>
  <c r="E10"/>
  <c r="K10" s="1"/>
  <c r="G9"/>
  <c r="M9" s="1"/>
  <c r="F9"/>
  <c r="L9" s="1"/>
  <c r="E9"/>
  <c r="K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G8"/>
  <c r="M8" s="1"/>
  <c r="F8"/>
  <c r="L8" s="1"/>
  <c r="E8"/>
  <c r="K8" s="1"/>
  <c r="A40" l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39"/>
</calcChain>
</file>

<file path=xl/sharedStrings.xml><?xml version="1.0" encoding="utf-8"?>
<sst xmlns="http://schemas.openxmlformats.org/spreadsheetml/2006/main" count="72" uniqueCount="69">
  <si>
    <t>S.N.</t>
  </si>
  <si>
    <t>Name of Circle/ Division</t>
  </si>
  <si>
    <t>Total target achievement (ha)new</t>
  </si>
  <si>
    <t>One &amp; two years old areas maintained (ha)</t>
  </si>
  <si>
    <t>MFI Targets to be achieved as per norms</t>
  </si>
  <si>
    <t>MFI Targets achieved (ha)</t>
  </si>
  <si>
    <t>Variation (In Hac.)</t>
  </si>
  <si>
    <t>Survival % (format II a)</t>
  </si>
  <si>
    <t>Phy. verification (format II b)</t>
  </si>
  <si>
    <t>Maint. (format III)</t>
  </si>
  <si>
    <t>Survival % (Format II a)</t>
  </si>
  <si>
    <t>Phy. verif. (format II b)</t>
  </si>
  <si>
    <t>Maintenance (format III)</t>
  </si>
  <si>
    <t>CF Bilaspur</t>
  </si>
  <si>
    <t>DFO Bilaspur</t>
  </si>
  <si>
    <t>DFO Nalagarh</t>
  </si>
  <si>
    <t>DFO Kunihar</t>
  </si>
  <si>
    <t>CF Chamba</t>
  </si>
  <si>
    <t>DFO Chamba</t>
  </si>
  <si>
    <t>DFO Dalhousie</t>
  </si>
  <si>
    <t>DFO Pangi</t>
  </si>
  <si>
    <t>DFO Bharmour</t>
  </si>
  <si>
    <t>DFO Churah</t>
  </si>
  <si>
    <t>CF. Dharamshala</t>
  </si>
  <si>
    <t>DFO Dharamshala</t>
  </si>
  <si>
    <t>DFO Nurpur</t>
  </si>
  <si>
    <t>DFO Palampur</t>
  </si>
  <si>
    <t>CF Mandi</t>
  </si>
  <si>
    <t>DFO Mandi</t>
  </si>
  <si>
    <t>DFO Karsog</t>
  </si>
  <si>
    <t>DFO Suket</t>
  </si>
  <si>
    <t>DFO Jog/ Nagar</t>
  </si>
  <si>
    <t>DFO Nachan</t>
  </si>
  <si>
    <t>CF. Kullu</t>
  </si>
  <si>
    <t>DFO Kullu</t>
  </si>
  <si>
    <t>DFO Seraj</t>
  </si>
  <si>
    <t>DFO Lahaul</t>
  </si>
  <si>
    <t>DFO Parbati</t>
  </si>
  <si>
    <t>CF. Nahan</t>
  </si>
  <si>
    <t>DFO Nahan</t>
  </si>
  <si>
    <t>DFO Rajgarh</t>
  </si>
  <si>
    <t>DFO Renuka</t>
  </si>
  <si>
    <t>DFO Solan</t>
  </si>
  <si>
    <t>DFO Poanta</t>
  </si>
  <si>
    <t>CF. Shimla</t>
  </si>
  <si>
    <t>DFO Shimla</t>
  </si>
  <si>
    <t>DFO Rohru</t>
  </si>
  <si>
    <t>DFO Chopal</t>
  </si>
  <si>
    <t>DFO Theog</t>
  </si>
  <si>
    <t>CF. Rampur</t>
  </si>
  <si>
    <t>DFO Rampur</t>
  </si>
  <si>
    <t>DFO Kotgarh</t>
  </si>
  <si>
    <t>DFO Kinnaur</t>
  </si>
  <si>
    <t>DFO Ani</t>
  </si>
  <si>
    <t>CF. W.L. D/Shala</t>
  </si>
  <si>
    <t>DFO WL Hamirpur</t>
  </si>
  <si>
    <t>DFO W.L. Chamba</t>
  </si>
  <si>
    <t>CF. W.L. Shimla</t>
  </si>
  <si>
    <t>DFO W.L. Shimla</t>
  </si>
  <si>
    <t>DFO W.L. Sarahan</t>
  </si>
  <si>
    <t>DFO. W.L. Spiti</t>
  </si>
  <si>
    <t>CF GHNP</t>
  </si>
  <si>
    <t xml:space="preserve">DFO GHNP </t>
  </si>
  <si>
    <t>DFO W.L. Kullu</t>
  </si>
  <si>
    <t>CF Hamirpur</t>
  </si>
  <si>
    <t>DFO Una</t>
  </si>
  <si>
    <t>DFO Dehra</t>
  </si>
  <si>
    <t xml:space="preserve"> DFO Hamirpur</t>
  </si>
  <si>
    <t>Detail of  Mandatory field Inspection  report  received from CFs / DFOs for the year 2012-13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</si>
</sst>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1" fontId="4" fillId="0" borderId="1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 wrapText="1"/>
    </xf>
    <xf numFmtId="1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2" fontId="1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1" fontId="2" fillId="0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72"/>
  <sheetViews>
    <sheetView tabSelected="1" zoomScale="80" zoomScaleNormal="8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A2" sqref="A2:M2"/>
    </sheetView>
  </sheetViews>
  <sheetFormatPr defaultColWidth="9.5703125" defaultRowHeight="15"/>
  <cols>
    <col min="1" max="1" width="6" style="28" customWidth="1"/>
    <col min="2" max="2" width="17.5703125" style="1" customWidth="1"/>
    <col min="3" max="3" width="11.85546875" style="1" customWidth="1"/>
    <col min="4" max="4" width="10" style="1" customWidth="1"/>
    <col min="5" max="5" width="10.140625" style="1" customWidth="1"/>
    <col min="6" max="6" width="11.140625" style="1" customWidth="1"/>
    <col min="7" max="7" width="10.7109375" style="1" customWidth="1"/>
    <col min="8" max="8" width="11.28515625" style="1" customWidth="1"/>
    <col min="9" max="9" width="9" style="1" customWidth="1"/>
    <col min="10" max="10" width="10.140625" style="1" customWidth="1"/>
    <col min="11" max="11" width="9.140625" style="1" customWidth="1"/>
    <col min="12" max="12" width="8.28515625" style="1" customWidth="1"/>
    <col min="13" max="13" width="9.5703125" style="1" customWidth="1"/>
    <col min="14" max="14" width="9.42578125" style="1" customWidth="1"/>
    <col min="15" max="16384" width="9.5703125" style="1"/>
  </cols>
  <sheetData>
    <row r="2" spans="1:18" ht="15.75">
      <c r="A2" s="38" t="s">
        <v>68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8" ht="15" customHeight="1">
      <c r="A3" s="40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6"/>
      <c r="G3" s="36"/>
      <c r="H3" s="36" t="s">
        <v>5</v>
      </c>
      <c r="I3" s="36"/>
      <c r="J3" s="36"/>
      <c r="K3" s="40" t="s">
        <v>6</v>
      </c>
      <c r="L3" s="40"/>
      <c r="M3" s="40"/>
    </row>
    <row r="4" spans="1:18" ht="15" customHeight="1">
      <c r="A4" s="40"/>
      <c r="B4" s="36"/>
      <c r="C4" s="36"/>
      <c r="D4" s="36"/>
      <c r="E4" s="36"/>
      <c r="F4" s="36"/>
      <c r="G4" s="36"/>
      <c r="H4" s="36"/>
      <c r="I4" s="36"/>
      <c r="J4" s="36"/>
      <c r="K4" s="40"/>
      <c r="L4" s="40"/>
      <c r="M4" s="40"/>
    </row>
    <row r="5" spans="1:18" ht="15" customHeight="1">
      <c r="A5" s="40"/>
      <c r="B5" s="36"/>
      <c r="C5" s="36"/>
      <c r="D5" s="36"/>
      <c r="E5" s="41"/>
      <c r="F5" s="36"/>
      <c r="G5" s="36"/>
      <c r="H5" s="41"/>
      <c r="I5" s="36"/>
      <c r="J5" s="36"/>
      <c r="K5" s="40"/>
      <c r="L5" s="40"/>
      <c r="M5" s="40"/>
    </row>
    <row r="6" spans="1:18" ht="15" customHeight="1">
      <c r="A6" s="40"/>
      <c r="B6" s="36"/>
      <c r="C6" s="36"/>
      <c r="D6" s="36"/>
      <c r="E6" s="36" t="s">
        <v>7</v>
      </c>
      <c r="F6" s="36" t="s">
        <v>8</v>
      </c>
      <c r="G6" s="36" t="s">
        <v>9</v>
      </c>
      <c r="H6" s="36" t="s">
        <v>10</v>
      </c>
      <c r="I6" s="36" t="s">
        <v>11</v>
      </c>
      <c r="J6" s="36" t="s">
        <v>12</v>
      </c>
      <c r="K6" s="36" t="s">
        <v>10</v>
      </c>
      <c r="L6" s="36" t="s">
        <v>11</v>
      </c>
      <c r="M6" s="36" t="s">
        <v>12</v>
      </c>
    </row>
    <row r="7" spans="1:18" ht="48" customHeight="1">
      <c r="A7" s="40"/>
      <c r="B7" s="36"/>
      <c r="C7" s="36"/>
      <c r="D7" s="36"/>
      <c r="E7" s="36"/>
      <c r="F7" s="36"/>
      <c r="G7" s="41"/>
      <c r="H7" s="36"/>
      <c r="I7" s="36"/>
      <c r="J7" s="36"/>
      <c r="K7" s="36"/>
      <c r="L7" s="36"/>
      <c r="M7" s="36"/>
    </row>
    <row r="8" spans="1:18" ht="15.75">
      <c r="A8" s="2">
        <v>1</v>
      </c>
      <c r="B8" s="3" t="s">
        <v>13</v>
      </c>
      <c r="C8" s="4"/>
      <c r="D8" s="3"/>
      <c r="E8" s="5">
        <f>SUM(C8*5/100)</f>
        <v>0</v>
      </c>
      <c r="F8" s="5">
        <f>SUM(C8*1/100)</f>
        <v>0</v>
      </c>
      <c r="G8" s="5">
        <f>D8*1%</f>
        <v>0</v>
      </c>
      <c r="H8" s="3"/>
      <c r="I8" s="3"/>
      <c r="J8" s="3"/>
      <c r="K8" s="5">
        <f t="shared" ref="K8:M24" si="0">H8-E8</f>
        <v>0</v>
      </c>
      <c r="L8" s="5">
        <f t="shared" si="0"/>
        <v>0</v>
      </c>
      <c r="M8" s="5">
        <f t="shared" si="0"/>
        <v>0</v>
      </c>
      <c r="N8" s="37"/>
      <c r="O8" s="6"/>
      <c r="P8" s="6"/>
      <c r="Q8" s="6"/>
      <c r="R8" s="6"/>
    </row>
    <row r="9" spans="1:18" ht="15.75">
      <c r="A9" s="29">
        <f>A8+1</f>
        <v>2</v>
      </c>
      <c r="B9" s="27" t="s">
        <v>14</v>
      </c>
      <c r="C9" s="7"/>
      <c r="D9" s="27"/>
      <c r="E9" s="8">
        <f>(C9*20/100)</f>
        <v>0</v>
      </c>
      <c r="F9" s="8">
        <f t="shared" ref="F9:G11" si="1">SUM(C9*5/100)</f>
        <v>0</v>
      </c>
      <c r="G9" s="8">
        <f t="shared" si="1"/>
        <v>0</v>
      </c>
      <c r="H9" s="8"/>
      <c r="I9" s="8"/>
      <c r="J9" s="27"/>
      <c r="K9" s="8">
        <f t="shared" si="0"/>
        <v>0</v>
      </c>
      <c r="L9" s="8">
        <f t="shared" si="0"/>
        <v>0</v>
      </c>
      <c r="M9" s="8">
        <f t="shared" si="0"/>
        <v>0</v>
      </c>
      <c r="N9" s="37"/>
    </row>
    <row r="10" spans="1:18" ht="15.75">
      <c r="A10" s="29">
        <f>A9+1</f>
        <v>3</v>
      </c>
      <c r="B10" s="27" t="s">
        <v>15</v>
      </c>
      <c r="C10" s="9">
        <v>375</v>
      </c>
      <c r="D10" s="27">
        <v>540</v>
      </c>
      <c r="E10" s="8">
        <f>SUM(C10*20/100)</f>
        <v>75</v>
      </c>
      <c r="F10" s="8">
        <f t="shared" si="1"/>
        <v>18.75</v>
      </c>
      <c r="G10" s="8">
        <f t="shared" si="1"/>
        <v>27</v>
      </c>
      <c r="H10" s="27">
        <v>89.65</v>
      </c>
      <c r="I10" s="27">
        <v>18</v>
      </c>
      <c r="J10" s="27">
        <v>27</v>
      </c>
      <c r="K10" s="8">
        <f t="shared" si="0"/>
        <v>14.650000000000006</v>
      </c>
      <c r="L10" s="8">
        <f t="shared" si="0"/>
        <v>-0.75</v>
      </c>
      <c r="M10" s="8">
        <f t="shared" si="0"/>
        <v>0</v>
      </c>
      <c r="N10" s="37"/>
    </row>
    <row r="11" spans="1:18" ht="15.75">
      <c r="A11" s="29">
        <f t="shared" ref="A11:A62" si="2">A10+1</f>
        <v>4</v>
      </c>
      <c r="B11" s="27" t="s">
        <v>16</v>
      </c>
      <c r="C11" s="9"/>
      <c r="D11" s="27"/>
      <c r="E11" s="8">
        <f>SUM(C11*20/100)</f>
        <v>0</v>
      </c>
      <c r="F11" s="8">
        <f t="shared" si="1"/>
        <v>0</v>
      </c>
      <c r="G11" s="8">
        <f t="shared" si="1"/>
        <v>0</v>
      </c>
      <c r="H11" s="27"/>
      <c r="I11" s="27"/>
      <c r="J11" s="27"/>
      <c r="K11" s="8">
        <f t="shared" si="0"/>
        <v>0</v>
      </c>
      <c r="L11" s="8">
        <f t="shared" si="0"/>
        <v>0</v>
      </c>
      <c r="M11" s="8">
        <f t="shared" si="0"/>
        <v>0</v>
      </c>
      <c r="N11" s="37"/>
    </row>
    <row r="12" spans="1:18" ht="15.75">
      <c r="A12" s="29">
        <f t="shared" si="2"/>
        <v>5</v>
      </c>
      <c r="B12" s="3" t="s">
        <v>17</v>
      </c>
      <c r="C12" s="3">
        <v>2577</v>
      </c>
      <c r="D12" s="3">
        <v>4592</v>
      </c>
      <c r="E12" s="5">
        <f>SUM(C12*5/100)</f>
        <v>128.85</v>
      </c>
      <c r="F12" s="5">
        <f>SUM(C12*1/100)</f>
        <v>25.77</v>
      </c>
      <c r="G12" s="5">
        <f>D12*1%</f>
        <v>45.92</v>
      </c>
      <c r="H12" s="5">
        <v>133</v>
      </c>
      <c r="I12" s="30">
        <v>26</v>
      </c>
      <c r="J12" s="5">
        <v>50</v>
      </c>
      <c r="K12" s="8">
        <f t="shared" si="0"/>
        <v>4.1500000000000057</v>
      </c>
      <c r="L12" s="8">
        <f t="shared" si="0"/>
        <v>0.23000000000000043</v>
      </c>
      <c r="M12" s="8">
        <f t="shared" si="0"/>
        <v>4.0799999999999983</v>
      </c>
    </row>
    <row r="13" spans="1:18" ht="15.75">
      <c r="A13" s="29">
        <f t="shared" si="2"/>
        <v>6</v>
      </c>
      <c r="B13" s="27" t="s">
        <v>18</v>
      </c>
      <c r="C13" s="27">
        <v>524</v>
      </c>
      <c r="D13" s="27">
        <v>1224.9000000000001</v>
      </c>
      <c r="E13" s="8">
        <f t="shared" ref="E13:E51" si="3">SUM(C13*20/100)</f>
        <v>104.8</v>
      </c>
      <c r="F13" s="8">
        <f t="shared" ref="F13:F51" si="4">SUM(C13*5/100)</f>
        <v>26.2</v>
      </c>
      <c r="G13" s="8">
        <f t="shared" ref="G13:G38" si="5">D13*5%</f>
        <v>61.245000000000005</v>
      </c>
      <c r="H13" s="10">
        <v>107.72</v>
      </c>
      <c r="I13" s="10">
        <v>12</v>
      </c>
      <c r="J13" s="8">
        <v>61.5</v>
      </c>
      <c r="K13" s="8">
        <f t="shared" si="0"/>
        <v>2.9200000000000017</v>
      </c>
      <c r="L13" s="8">
        <f t="shared" si="0"/>
        <v>-14.2</v>
      </c>
      <c r="M13" s="8">
        <f t="shared" si="0"/>
        <v>0.25499999999999545</v>
      </c>
    </row>
    <row r="14" spans="1:18" ht="15.75">
      <c r="A14" s="29">
        <f t="shared" si="2"/>
        <v>7</v>
      </c>
      <c r="B14" s="11" t="s">
        <v>19</v>
      </c>
      <c r="C14" s="27">
        <v>374.39</v>
      </c>
      <c r="D14" s="27">
        <v>743.5</v>
      </c>
      <c r="E14" s="8">
        <f t="shared" si="3"/>
        <v>74.877999999999986</v>
      </c>
      <c r="F14" s="8">
        <f t="shared" si="4"/>
        <v>18.719499999999996</v>
      </c>
      <c r="G14" s="8">
        <f t="shared" si="5"/>
        <v>37.175000000000004</v>
      </c>
      <c r="H14" s="8">
        <v>34</v>
      </c>
      <c r="I14" s="8">
        <v>0</v>
      </c>
      <c r="J14" s="8">
        <v>0</v>
      </c>
      <c r="K14" s="8">
        <f t="shared" si="0"/>
        <v>-40.877999999999986</v>
      </c>
      <c r="L14" s="8">
        <f t="shared" si="0"/>
        <v>-18.719499999999996</v>
      </c>
      <c r="M14" s="8">
        <f t="shared" si="0"/>
        <v>-37.175000000000004</v>
      </c>
    </row>
    <row r="15" spans="1:18" ht="15.75">
      <c r="A15" s="29">
        <f t="shared" si="2"/>
        <v>8</v>
      </c>
      <c r="B15" s="11" t="s">
        <v>20</v>
      </c>
      <c r="C15" s="27">
        <v>145.9</v>
      </c>
      <c r="D15" s="27">
        <v>323</v>
      </c>
      <c r="E15" s="8">
        <f t="shared" si="3"/>
        <v>29.18</v>
      </c>
      <c r="F15" s="8">
        <f t="shared" si="4"/>
        <v>7.2949999999999999</v>
      </c>
      <c r="G15" s="8">
        <f t="shared" si="5"/>
        <v>16.150000000000002</v>
      </c>
      <c r="H15" s="10">
        <v>19.64</v>
      </c>
      <c r="I15" s="10">
        <v>19.64</v>
      </c>
      <c r="J15" s="8">
        <v>16</v>
      </c>
      <c r="K15" s="8">
        <f t="shared" si="0"/>
        <v>-9.5399999999999991</v>
      </c>
      <c r="L15" s="8">
        <f t="shared" si="0"/>
        <v>12.345000000000001</v>
      </c>
      <c r="M15" s="8">
        <f t="shared" si="0"/>
        <v>-0.15000000000000213</v>
      </c>
    </row>
    <row r="16" spans="1:18" ht="15.75">
      <c r="A16" s="29">
        <f t="shared" si="2"/>
        <v>9</v>
      </c>
      <c r="B16" s="11" t="s">
        <v>21</v>
      </c>
      <c r="C16" s="27">
        <v>395.37</v>
      </c>
      <c r="E16" s="8">
        <f t="shared" si="3"/>
        <v>79.073999999999998</v>
      </c>
      <c r="F16" s="8">
        <f t="shared" si="4"/>
        <v>19.7685</v>
      </c>
      <c r="G16" s="8">
        <f t="shared" si="5"/>
        <v>0</v>
      </c>
      <c r="H16" s="8">
        <v>10</v>
      </c>
      <c r="I16" s="8">
        <v>0</v>
      </c>
      <c r="J16" s="8"/>
      <c r="K16" s="8">
        <f t="shared" si="0"/>
        <v>-69.073999999999998</v>
      </c>
      <c r="L16" s="8">
        <f t="shared" si="0"/>
        <v>-19.7685</v>
      </c>
      <c r="M16" s="8">
        <f t="shared" si="0"/>
        <v>0</v>
      </c>
    </row>
    <row r="17" spans="1:13" ht="15.75">
      <c r="A17" s="29">
        <f t="shared" si="2"/>
        <v>10</v>
      </c>
      <c r="B17" s="11" t="s">
        <v>22</v>
      </c>
      <c r="C17" s="27">
        <v>334.22</v>
      </c>
      <c r="D17" s="27">
        <v>2020</v>
      </c>
      <c r="E17" s="8">
        <f t="shared" si="3"/>
        <v>66.844000000000008</v>
      </c>
      <c r="F17" s="8">
        <f t="shared" si="4"/>
        <v>16.711000000000002</v>
      </c>
      <c r="G17" s="8">
        <f t="shared" si="5"/>
        <v>101</v>
      </c>
      <c r="H17" s="13">
        <v>40</v>
      </c>
      <c r="I17" s="13">
        <v>40</v>
      </c>
      <c r="J17" s="13">
        <v>101</v>
      </c>
      <c r="K17" s="8">
        <f t="shared" si="0"/>
        <v>-26.844000000000008</v>
      </c>
      <c r="L17" s="8">
        <f t="shared" si="0"/>
        <v>23.288999999999998</v>
      </c>
      <c r="M17" s="8">
        <f t="shared" si="0"/>
        <v>0</v>
      </c>
    </row>
    <row r="18" spans="1:13" ht="31.5">
      <c r="A18" s="29">
        <f t="shared" si="2"/>
        <v>11</v>
      </c>
      <c r="B18" s="15" t="s">
        <v>23</v>
      </c>
      <c r="C18" s="22">
        <v>891.83</v>
      </c>
      <c r="D18" s="18">
        <v>2312.62</v>
      </c>
      <c r="E18" s="5">
        <f>SUM(C18*5/100)</f>
        <v>44.591500000000003</v>
      </c>
      <c r="F18" s="5">
        <f>SUM(C18*1/100)</f>
        <v>8.9183000000000003</v>
      </c>
      <c r="G18" s="5">
        <f>D18*1%</f>
        <v>23.126200000000001</v>
      </c>
      <c r="H18" s="16">
        <v>49.59</v>
      </c>
      <c r="I18" s="16">
        <v>5</v>
      </c>
      <c r="J18" s="16">
        <v>55</v>
      </c>
      <c r="K18" s="8">
        <f t="shared" si="0"/>
        <v>4.9984999999999999</v>
      </c>
      <c r="L18" s="8">
        <f t="shared" si="0"/>
        <v>-3.9183000000000003</v>
      </c>
      <c r="M18" s="8">
        <f t="shared" si="0"/>
        <v>31.873799999999999</v>
      </c>
    </row>
    <row r="19" spans="1:13" ht="15.75">
      <c r="A19" s="29">
        <f t="shared" si="2"/>
        <v>12</v>
      </c>
      <c r="B19" s="31" t="s">
        <v>24</v>
      </c>
      <c r="C19" s="12">
        <v>426</v>
      </c>
      <c r="D19" s="13">
        <v>540</v>
      </c>
      <c r="E19" s="8">
        <f t="shared" si="3"/>
        <v>85.2</v>
      </c>
      <c r="F19" s="8">
        <f t="shared" si="4"/>
        <v>21.3</v>
      </c>
      <c r="G19" s="8">
        <f t="shared" si="5"/>
        <v>27</v>
      </c>
      <c r="H19" s="13">
        <v>66</v>
      </c>
      <c r="I19" s="13">
        <v>26</v>
      </c>
      <c r="J19" s="13">
        <v>30</v>
      </c>
      <c r="K19" s="8">
        <f t="shared" si="0"/>
        <v>-19.200000000000003</v>
      </c>
      <c r="L19" s="8">
        <f t="shared" si="0"/>
        <v>4.6999999999999993</v>
      </c>
      <c r="M19" s="8">
        <f t="shared" si="0"/>
        <v>3</v>
      </c>
    </row>
    <row r="20" spans="1:13" ht="15.75">
      <c r="A20" s="29">
        <f t="shared" si="2"/>
        <v>13</v>
      </c>
      <c r="B20" s="11" t="s">
        <v>25</v>
      </c>
      <c r="C20" s="12">
        <v>321.61</v>
      </c>
      <c r="D20" s="13">
        <v>1384</v>
      </c>
      <c r="E20" s="8">
        <f t="shared" si="3"/>
        <v>64.322000000000003</v>
      </c>
      <c r="F20" s="8">
        <f t="shared" si="4"/>
        <v>16.080500000000001</v>
      </c>
      <c r="G20" s="8">
        <f t="shared" si="5"/>
        <v>69.2</v>
      </c>
      <c r="H20" s="13">
        <v>82</v>
      </c>
      <c r="I20" s="13">
        <v>17</v>
      </c>
      <c r="J20" s="13">
        <v>93</v>
      </c>
      <c r="K20" s="8">
        <f t="shared" si="0"/>
        <v>17.677999999999997</v>
      </c>
      <c r="L20" s="8">
        <f t="shared" si="0"/>
        <v>0.91949999999999932</v>
      </c>
      <c r="M20" s="8">
        <f t="shared" si="0"/>
        <v>23.799999999999997</v>
      </c>
    </row>
    <row r="21" spans="1:13" ht="15.75">
      <c r="A21" s="29">
        <f t="shared" si="2"/>
        <v>14</v>
      </c>
      <c r="B21" s="11" t="s">
        <v>26</v>
      </c>
      <c r="C21" s="19">
        <v>268.83999999999997</v>
      </c>
      <c r="D21" s="14">
        <v>477.84</v>
      </c>
      <c r="E21" s="8">
        <f t="shared" si="3"/>
        <v>53.767999999999994</v>
      </c>
      <c r="F21" s="8">
        <f t="shared" si="4"/>
        <v>13.441999999999998</v>
      </c>
      <c r="G21" s="8">
        <f t="shared" si="5"/>
        <v>23.891999999999999</v>
      </c>
      <c r="H21" s="14">
        <v>26.88</v>
      </c>
      <c r="I21" s="14">
        <v>8.5</v>
      </c>
      <c r="J21" s="14">
        <v>16</v>
      </c>
      <c r="K21" s="8">
        <f t="shared" si="0"/>
        <v>-26.887999999999995</v>
      </c>
      <c r="L21" s="8">
        <f t="shared" si="0"/>
        <v>-4.9419999999999984</v>
      </c>
      <c r="M21" s="8">
        <f t="shared" si="0"/>
        <v>-7.8919999999999995</v>
      </c>
    </row>
    <row r="22" spans="1:13" s="33" customFormat="1" ht="15.75">
      <c r="A22" s="32">
        <f t="shared" si="2"/>
        <v>15</v>
      </c>
      <c r="B22" s="15" t="s">
        <v>27</v>
      </c>
      <c r="C22" s="21">
        <v>646.99</v>
      </c>
      <c r="D22" s="24">
        <v>2790</v>
      </c>
      <c r="E22" s="5">
        <f>SUM(C22*5/100)</f>
        <v>32.349499999999999</v>
      </c>
      <c r="F22" s="5">
        <f>SUM(C22*1/100)</f>
        <v>6.4699</v>
      </c>
      <c r="G22" s="5">
        <f>D22*1%</f>
        <v>27.900000000000002</v>
      </c>
      <c r="H22" s="24">
        <v>35</v>
      </c>
      <c r="I22" s="24">
        <v>7</v>
      </c>
      <c r="J22" s="24">
        <v>33.5</v>
      </c>
      <c r="K22" s="5">
        <f t="shared" si="0"/>
        <v>2.650500000000001</v>
      </c>
      <c r="L22" s="5">
        <f t="shared" si="0"/>
        <v>0.53010000000000002</v>
      </c>
      <c r="M22" s="5">
        <f t="shared" si="0"/>
        <v>5.5999999999999979</v>
      </c>
    </row>
    <row r="23" spans="1:13" ht="15.75">
      <c r="A23" s="29">
        <f t="shared" si="2"/>
        <v>16</v>
      </c>
      <c r="B23" s="11" t="s">
        <v>28</v>
      </c>
      <c r="C23" s="27"/>
      <c r="D23" s="27"/>
      <c r="E23" s="8">
        <f t="shared" si="3"/>
        <v>0</v>
      </c>
      <c r="F23" s="8">
        <f t="shared" si="4"/>
        <v>0</v>
      </c>
      <c r="G23" s="8">
        <f t="shared" si="5"/>
        <v>0</v>
      </c>
      <c r="H23" s="14"/>
      <c r="I23" s="14"/>
      <c r="J23" s="14"/>
      <c r="K23" s="8">
        <f t="shared" si="0"/>
        <v>0</v>
      </c>
      <c r="L23" s="8">
        <f t="shared" si="0"/>
        <v>0</v>
      </c>
      <c r="M23" s="8">
        <f t="shared" si="0"/>
        <v>0</v>
      </c>
    </row>
    <row r="24" spans="1:13" ht="15.75">
      <c r="A24" s="29">
        <f t="shared" si="2"/>
        <v>17</v>
      </c>
      <c r="B24" s="11" t="s">
        <v>29</v>
      </c>
      <c r="C24" s="27">
        <v>215</v>
      </c>
      <c r="D24" s="27">
        <v>1078.5</v>
      </c>
      <c r="E24" s="8">
        <f>SUM(C24*20/100)</f>
        <v>43</v>
      </c>
      <c r="F24" s="8">
        <f>SUM(C24*5/100)</f>
        <v>10.75</v>
      </c>
      <c r="G24" s="8">
        <f>D24*5%</f>
        <v>53.925000000000004</v>
      </c>
      <c r="H24" s="1">
        <v>47</v>
      </c>
      <c r="I24" s="1">
        <v>19</v>
      </c>
      <c r="J24" s="14">
        <v>63</v>
      </c>
      <c r="K24" s="8">
        <f t="shared" si="0"/>
        <v>4</v>
      </c>
      <c r="L24" s="8">
        <f t="shared" si="0"/>
        <v>8.25</v>
      </c>
      <c r="M24" s="8">
        <f t="shared" si="0"/>
        <v>9.0749999999999957</v>
      </c>
    </row>
    <row r="25" spans="1:13" ht="15.75">
      <c r="A25" s="29">
        <f t="shared" si="2"/>
        <v>18</v>
      </c>
      <c r="B25" s="11" t="s">
        <v>30</v>
      </c>
      <c r="C25" s="27">
        <v>190</v>
      </c>
      <c r="D25" s="27">
        <v>314</v>
      </c>
      <c r="E25" s="8">
        <f t="shared" si="3"/>
        <v>38</v>
      </c>
      <c r="F25" s="8">
        <f t="shared" si="4"/>
        <v>9.5</v>
      </c>
      <c r="G25" s="8">
        <f t="shared" si="5"/>
        <v>15.700000000000001</v>
      </c>
      <c r="H25" s="13">
        <v>49</v>
      </c>
      <c r="I25" s="13">
        <v>2.5</v>
      </c>
      <c r="J25" s="13">
        <v>8.5</v>
      </c>
      <c r="K25" s="8">
        <f t="shared" ref="K25:M60" si="6">H25-E25</f>
        <v>11</v>
      </c>
      <c r="L25" s="8">
        <f t="shared" si="6"/>
        <v>-7</v>
      </c>
      <c r="M25" s="8">
        <f t="shared" si="6"/>
        <v>-7.2000000000000011</v>
      </c>
    </row>
    <row r="26" spans="1:13" ht="15.75">
      <c r="A26" s="29">
        <f t="shared" si="2"/>
        <v>19</v>
      </c>
      <c r="B26" s="11" t="s">
        <v>31</v>
      </c>
      <c r="C26" s="27">
        <v>233</v>
      </c>
      <c r="D26" s="27">
        <v>534</v>
      </c>
      <c r="E26" s="8">
        <f t="shared" si="3"/>
        <v>46.6</v>
      </c>
      <c r="F26" s="8">
        <f t="shared" si="4"/>
        <v>11.65</v>
      </c>
      <c r="G26" s="8">
        <f t="shared" si="5"/>
        <v>26.700000000000003</v>
      </c>
      <c r="H26" s="13">
        <v>24.06</v>
      </c>
      <c r="I26" s="13">
        <v>0</v>
      </c>
      <c r="J26" s="13">
        <v>31</v>
      </c>
      <c r="K26" s="8">
        <f t="shared" si="6"/>
        <v>-22.540000000000003</v>
      </c>
      <c r="L26" s="8">
        <f t="shared" si="6"/>
        <v>-11.65</v>
      </c>
      <c r="M26" s="8">
        <f t="shared" si="6"/>
        <v>4.2999999999999972</v>
      </c>
    </row>
    <row r="27" spans="1:13" ht="15.75">
      <c r="A27" s="29">
        <f t="shared" si="2"/>
        <v>20</v>
      </c>
      <c r="B27" s="11" t="s">
        <v>32</v>
      </c>
      <c r="C27" s="27">
        <v>191.4</v>
      </c>
      <c r="D27" s="27">
        <v>231</v>
      </c>
      <c r="E27" s="8">
        <f t="shared" si="3"/>
        <v>38.28</v>
      </c>
      <c r="F27" s="8">
        <f>SUM(C27*5/100)</f>
        <v>9.57</v>
      </c>
      <c r="G27" s="8">
        <f>D27*5%</f>
        <v>11.55</v>
      </c>
      <c r="H27" s="14">
        <v>57</v>
      </c>
      <c r="I27" s="14">
        <v>13</v>
      </c>
      <c r="J27" s="13">
        <v>17</v>
      </c>
      <c r="K27" s="8">
        <f t="shared" si="6"/>
        <v>18.72</v>
      </c>
      <c r="L27" s="8">
        <f t="shared" si="6"/>
        <v>3.4299999999999997</v>
      </c>
      <c r="M27" s="8">
        <f t="shared" si="6"/>
        <v>5.4499999999999993</v>
      </c>
    </row>
    <row r="28" spans="1:13" ht="15.75">
      <c r="A28" s="29">
        <f t="shared" si="2"/>
        <v>21</v>
      </c>
      <c r="B28" s="15" t="s">
        <v>33</v>
      </c>
      <c r="C28" s="27"/>
      <c r="D28" s="27"/>
      <c r="E28" s="5">
        <f>SUM(C28*5/100)</f>
        <v>0</v>
      </c>
      <c r="F28" s="5">
        <f>SUM(C28*1/100)</f>
        <v>0</v>
      </c>
      <c r="G28" s="5">
        <f>D28*1%</f>
        <v>0</v>
      </c>
      <c r="H28" s="16"/>
      <c r="I28" s="16"/>
      <c r="J28" s="16"/>
      <c r="K28" s="8">
        <f t="shared" si="6"/>
        <v>0</v>
      </c>
      <c r="L28" s="8">
        <f t="shared" si="6"/>
        <v>0</v>
      </c>
      <c r="M28" s="8">
        <f t="shared" si="6"/>
        <v>0</v>
      </c>
    </row>
    <row r="29" spans="1:13" ht="15.75">
      <c r="A29" s="29">
        <f t="shared" si="2"/>
        <v>22</v>
      </c>
      <c r="B29" s="11" t="s">
        <v>34</v>
      </c>
      <c r="C29" s="27"/>
      <c r="D29" s="27"/>
      <c r="E29" s="8">
        <f t="shared" si="3"/>
        <v>0</v>
      </c>
      <c r="F29" s="8">
        <f t="shared" si="4"/>
        <v>0</v>
      </c>
      <c r="G29" s="8">
        <f t="shared" si="5"/>
        <v>0</v>
      </c>
      <c r="H29" s="14"/>
      <c r="I29" s="14"/>
      <c r="J29" s="14"/>
      <c r="K29" s="8">
        <f t="shared" si="6"/>
        <v>0</v>
      </c>
      <c r="L29" s="8">
        <f t="shared" si="6"/>
        <v>0</v>
      </c>
      <c r="M29" s="8">
        <f t="shared" si="6"/>
        <v>0</v>
      </c>
    </row>
    <row r="30" spans="1:13" ht="15.75">
      <c r="A30" s="29">
        <f t="shared" si="2"/>
        <v>23</v>
      </c>
      <c r="B30" s="11" t="s">
        <v>35</v>
      </c>
      <c r="C30" s="27"/>
      <c r="D30" s="27"/>
      <c r="E30" s="8">
        <f t="shared" si="3"/>
        <v>0</v>
      </c>
      <c r="F30" s="8">
        <f t="shared" si="4"/>
        <v>0</v>
      </c>
      <c r="G30" s="8">
        <f t="shared" si="5"/>
        <v>0</v>
      </c>
      <c r="H30" s="14"/>
      <c r="I30" s="14"/>
      <c r="J30" s="14"/>
      <c r="K30" s="8">
        <f t="shared" si="6"/>
        <v>0</v>
      </c>
      <c r="L30" s="8">
        <f t="shared" si="6"/>
        <v>0</v>
      </c>
      <c r="M30" s="8">
        <f t="shared" si="6"/>
        <v>0</v>
      </c>
    </row>
    <row r="31" spans="1:13" ht="15.75">
      <c r="A31" s="29">
        <f t="shared" si="2"/>
        <v>24</v>
      </c>
      <c r="B31" s="11" t="s">
        <v>36</v>
      </c>
      <c r="C31" s="27"/>
      <c r="D31" s="27"/>
      <c r="E31" s="8">
        <f>SUM(C31*20/100)</f>
        <v>0</v>
      </c>
      <c r="F31" s="8">
        <f>SUM(C31*5/100)</f>
        <v>0</v>
      </c>
      <c r="G31" s="8">
        <f t="shared" si="5"/>
        <v>0</v>
      </c>
      <c r="H31" s="13"/>
      <c r="I31" s="13"/>
      <c r="J31" s="13"/>
      <c r="K31" s="8">
        <f t="shared" si="6"/>
        <v>0</v>
      </c>
      <c r="L31" s="8">
        <f t="shared" si="6"/>
        <v>0</v>
      </c>
      <c r="M31" s="8">
        <f t="shared" si="6"/>
        <v>0</v>
      </c>
    </row>
    <row r="32" spans="1:13" ht="15.75">
      <c r="A32" s="29">
        <f t="shared" si="2"/>
        <v>25</v>
      </c>
      <c r="B32" s="11" t="s">
        <v>37</v>
      </c>
      <c r="C32" s="27">
        <v>362.87</v>
      </c>
      <c r="D32" s="27">
        <v>488.52</v>
      </c>
      <c r="E32" s="8">
        <f t="shared" si="3"/>
        <v>72.573999999999998</v>
      </c>
      <c r="F32" s="8">
        <f t="shared" si="4"/>
        <v>18.1435</v>
      </c>
      <c r="G32" s="8">
        <f t="shared" si="5"/>
        <v>24.426000000000002</v>
      </c>
      <c r="H32" s="13">
        <v>6.12</v>
      </c>
      <c r="I32" s="13">
        <v>0.2</v>
      </c>
      <c r="J32" s="13">
        <v>10.47</v>
      </c>
      <c r="K32" s="8">
        <f t="shared" si="6"/>
        <v>-66.453999999999994</v>
      </c>
      <c r="L32" s="8">
        <f t="shared" si="6"/>
        <v>-17.9435</v>
      </c>
      <c r="M32" s="8">
        <f t="shared" si="6"/>
        <v>-13.956000000000001</v>
      </c>
    </row>
    <row r="33" spans="1:13" ht="15.75">
      <c r="A33" s="29">
        <f t="shared" si="2"/>
        <v>26</v>
      </c>
      <c r="B33" s="15" t="s">
        <v>38</v>
      </c>
      <c r="C33" s="17">
        <v>1140</v>
      </c>
      <c r="D33" s="18">
        <v>2340</v>
      </c>
      <c r="E33" s="5">
        <f>SUM(C33*5/100)</f>
        <v>57</v>
      </c>
      <c r="F33" s="5">
        <f>SUM(C33*1/100)</f>
        <v>11.4</v>
      </c>
      <c r="G33" s="5">
        <f>D33*1%</f>
        <v>23.400000000000002</v>
      </c>
      <c r="H33" s="18">
        <v>87.5</v>
      </c>
      <c r="I33" s="18">
        <v>16</v>
      </c>
      <c r="J33" s="18">
        <v>42</v>
      </c>
      <c r="K33" s="8">
        <f t="shared" si="6"/>
        <v>30.5</v>
      </c>
      <c r="L33" s="8">
        <f t="shared" si="6"/>
        <v>4.5999999999999996</v>
      </c>
      <c r="M33" s="8">
        <f t="shared" si="6"/>
        <v>18.599999999999998</v>
      </c>
    </row>
    <row r="34" spans="1:13" ht="15.75">
      <c r="A34" s="29">
        <f t="shared" si="2"/>
        <v>27</v>
      </c>
      <c r="B34" s="11" t="s">
        <v>39</v>
      </c>
      <c r="C34" s="19">
        <v>174</v>
      </c>
      <c r="D34" s="14">
        <v>296</v>
      </c>
      <c r="E34" s="8">
        <f t="shared" si="3"/>
        <v>34.799999999999997</v>
      </c>
      <c r="F34" s="8">
        <f t="shared" si="4"/>
        <v>8.6999999999999993</v>
      </c>
      <c r="G34" s="8">
        <f t="shared" si="5"/>
        <v>14.8</v>
      </c>
      <c r="H34" s="8">
        <v>10</v>
      </c>
      <c r="I34" s="8">
        <v>12</v>
      </c>
      <c r="J34" s="8">
        <v>10</v>
      </c>
      <c r="K34" s="8">
        <f t="shared" si="6"/>
        <v>-24.799999999999997</v>
      </c>
      <c r="L34" s="8">
        <f t="shared" si="6"/>
        <v>3.3000000000000007</v>
      </c>
      <c r="M34" s="8">
        <f t="shared" si="6"/>
        <v>-4.8000000000000007</v>
      </c>
    </row>
    <row r="35" spans="1:13" ht="15.75">
      <c r="A35" s="29">
        <f t="shared" si="2"/>
        <v>28</v>
      </c>
      <c r="B35" s="11" t="s">
        <v>40</v>
      </c>
      <c r="C35" s="27"/>
      <c r="D35" s="27"/>
      <c r="E35" s="8">
        <f t="shared" si="3"/>
        <v>0</v>
      </c>
      <c r="F35" s="8">
        <f t="shared" si="4"/>
        <v>0</v>
      </c>
      <c r="G35" s="8">
        <f t="shared" si="5"/>
        <v>0</v>
      </c>
      <c r="H35" s="8"/>
      <c r="I35" s="8"/>
      <c r="J35" s="8"/>
      <c r="K35" s="8">
        <f t="shared" si="6"/>
        <v>0</v>
      </c>
      <c r="L35" s="8">
        <f t="shared" si="6"/>
        <v>0</v>
      </c>
      <c r="M35" s="8">
        <f t="shared" si="6"/>
        <v>0</v>
      </c>
    </row>
    <row r="36" spans="1:13" ht="15.75">
      <c r="A36" s="29">
        <f t="shared" si="2"/>
        <v>29</v>
      </c>
      <c r="B36" s="11" t="s">
        <v>41</v>
      </c>
      <c r="C36" s="19">
        <v>199.5</v>
      </c>
      <c r="D36" s="14">
        <v>345.77</v>
      </c>
      <c r="E36" s="8">
        <f t="shared" si="3"/>
        <v>39.9</v>
      </c>
      <c r="F36" s="8">
        <f t="shared" si="4"/>
        <v>9.9749999999999996</v>
      </c>
      <c r="G36" s="8">
        <f t="shared" si="5"/>
        <v>17.288499999999999</v>
      </c>
      <c r="H36" s="8">
        <v>51</v>
      </c>
      <c r="I36" s="8">
        <v>41.75</v>
      </c>
      <c r="J36" s="8">
        <v>65</v>
      </c>
      <c r="K36" s="8">
        <f t="shared" si="6"/>
        <v>11.100000000000001</v>
      </c>
      <c r="L36" s="8">
        <f t="shared" si="6"/>
        <v>31.774999999999999</v>
      </c>
      <c r="M36" s="8">
        <f t="shared" si="6"/>
        <v>47.711500000000001</v>
      </c>
    </row>
    <row r="37" spans="1:13" ht="15.75">
      <c r="A37" s="29">
        <f t="shared" si="2"/>
        <v>30</v>
      </c>
      <c r="B37" s="11" t="s">
        <v>42</v>
      </c>
      <c r="C37" s="27">
        <v>663</v>
      </c>
      <c r="D37" s="27">
        <v>461</v>
      </c>
      <c r="E37" s="8">
        <f t="shared" si="3"/>
        <v>132.6</v>
      </c>
      <c r="F37" s="8">
        <f t="shared" si="4"/>
        <v>33.15</v>
      </c>
      <c r="G37" s="8">
        <f t="shared" si="5"/>
        <v>23.05</v>
      </c>
      <c r="H37" s="8">
        <v>103</v>
      </c>
      <c r="I37" s="8">
        <v>14</v>
      </c>
      <c r="J37" s="8">
        <v>20</v>
      </c>
      <c r="K37" s="8">
        <f t="shared" si="6"/>
        <v>-29.599999999999994</v>
      </c>
      <c r="L37" s="8">
        <f t="shared" si="6"/>
        <v>-19.149999999999999</v>
      </c>
      <c r="M37" s="8">
        <f t="shared" si="6"/>
        <v>-3.0500000000000007</v>
      </c>
    </row>
    <row r="38" spans="1:13" ht="15.75">
      <c r="A38" s="29">
        <f t="shared" si="2"/>
        <v>31</v>
      </c>
      <c r="B38" s="11" t="s">
        <v>43</v>
      </c>
      <c r="C38" s="12">
        <v>158.4</v>
      </c>
      <c r="D38" s="13">
        <v>432</v>
      </c>
      <c r="E38" s="8">
        <f t="shared" si="3"/>
        <v>31.68</v>
      </c>
      <c r="F38" s="8">
        <f t="shared" si="4"/>
        <v>7.92</v>
      </c>
      <c r="G38" s="8">
        <f t="shared" si="5"/>
        <v>21.6</v>
      </c>
      <c r="H38" s="20">
        <v>34.4</v>
      </c>
      <c r="I38" s="20">
        <v>10</v>
      </c>
      <c r="J38" s="20">
        <v>35</v>
      </c>
      <c r="K38" s="8">
        <f t="shared" si="6"/>
        <v>2.7199999999999989</v>
      </c>
      <c r="L38" s="8">
        <f t="shared" si="6"/>
        <v>2.08</v>
      </c>
      <c r="M38" s="8">
        <f t="shared" si="6"/>
        <v>13.399999999999999</v>
      </c>
    </row>
    <row r="39" spans="1:13" ht="15.75">
      <c r="A39" s="29">
        <f t="shared" si="2"/>
        <v>32</v>
      </c>
      <c r="B39" s="15" t="s">
        <v>44</v>
      </c>
      <c r="C39" s="22">
        <v>1058</v>
      </c>
      <c r="D39" s="18">
        <v>860</v>
      </c>
      <c r="E39" s="5">
        <f>SUM(C39*5/100)</f>
        <v>52.9</v>
      </c>
      <c r="F39" s="5">
        <f>SUM(C39*1/100)</f>
        <v>10.58</v>
      </c>
      <c r="G39" s="5">
        <f>D39*1%</f>
        <v>8.6</v>
      </c>
      <c r="H39" s="18">
        <v>63.6</v>
      </c>
      <c r="I39" s="18">
        <v>13</v>
      </c>
      <c r="J39" s="18">
        <v>30</v>
      </c>
      <c r="K39" s="8">
        <f t="shared" si="6"/>
        <v>10.700000000000003</v>
      </c>
      <c r="L39" s="8">
        <f t="shared" si="6"/>
        <v>2.42</v>
      </c>
      <c r="M39" s="8">
        <f t="shared" si="6"/>
        <v>21.4</v>
      </c>
    </row>
    <row r="40" spans="1:13" ht="15.75">
      <c r="A40" s="29">
        <f t="shared" si="2"/>
        <v>33</v>
      </c>
      <c r="B40" s="11" t="s">
        <v>45</v>
      </c>
      <c r="C40" s="27">
        <v>152.69999999999999</v>
      </c>
      <c r="D40" s="27">
        <v>282</v>
      </c>
      <c r="E40" s="8">
        <f t="shared" si="3"/>
        <v>30.54</v>
      </c>
      <c r="F40" s="8">
        <f t="shared" si="4"/>
        <v>7.6349999999999998</v>
      </c>
      <c r="G40" s="8">
        <f t="shared" ref="G40:G51" si="7">D40*5%</f>
        <v>14.100000000000001</v>
      </c>
      <c r="H40" s="8">
        <v>42</v>
      </c>
      <c r="I40" s="8">
        <v>6</v>
      </c>
      <c r="J40" s="8">
        <v>14</v>
      </c>
      <c r="K40" s="8">
        <f t="shared" si="6"/>
        <v>11.46</v>
      </c>
      <c r="L40" s="8">
        <f t="shared" si="6"/>
        <v>-1.6349999999999998</v>
      </c>
      <c r="M40" s="8">
        <f t="shared" si="6"/>
        <v>-0.10000000000000142</v>
      </c>
    </row>
    <row r="41" spans="1:13" ht="15.75">
      <c r="A41" s="29">
        <f t="shared" si="2"/>
        <v>34</v>
      </c>
      <c r="B41" s="11" t="s">
        <v>46</v>
      </c>
      <c r="C41" s="27">
        <v>0</v>
      </c>
      <c r="D41" s="27"/>
      <c r="E41" s="8">
        <f t="shared" si="3"/>
        <v>0</v>
      </c>
      <c r="F41" s="8">
        <f t="shared" si="4"/>
        <v>0</v>
      </c>
      <c r="G41" s="8">
        <f t="shared" si="7"/>
        <v>0</v>
      </c>
      <c r="H41" s="8"/>
      <c r="I41" s="8"/>
      <c r="J41" s="8"/>
      <c r="K41" s="8">
        <f t="shared" si="6"/>
        <v>0</v>
      </c>
      <c r="L41" s="8">
        <f t="shared" si="6"/>
        <v>0</v>
      </c>
      <c r="M41" s="8">
        <f t="shared" si="6"/>
        <v>0</v>
      </c>
    </row>
    <row r="42" spans="1:13" ht="15.75">
      <c r="A42" s="29">
        <f t="shared" si="2"/>
        <v>35</v>
      </c>
      <c r="B42" s="11" t="s">
        <v>47</v>
      </c>
      <c r="C42" s="27">
        <v>141.74</v>
      </c>
      <c r="D42" s="27">
        <v>0</v>
      </c>
      <c r="E42" s="8">
        <f t="shared" si="3"/>
        <v>28.348000000000003</v>
      </c>
      <c r="F42" s="8">
        <f t="shared" si="4"/>
        <v>7.0870000000000006</v>
      </c>
      <c r="G42" s="8">
        <f t="shared" si="7"/>
        <v>0</v>
      </c>
      <c r="H42" s="8">
        <v>11.63</v>
      </c>
      <c r="I42" s="8">
        <v>9</v>
      </c>
      <c r="J42" s="8">
        <v>0</v>
      </c>
      <c r="K42" s="8">
        <f t="shared" si="6"/>
        <v>-16.718000000000004</v>
      </c>
      <c r="L42" s="8">
        <f t="shared" si="6"/>
        <v>1.9129999999999994</v>
      </c>
      <c r="M42" s="8">
        <f t="shared" si="6"/>
        <v>0</v>
      </c>
    </row>
    <row r="43" spans="1:13" ht="15.75">
      <c r="A43" s="29">
        <f t="shared" si="2"/>
        <v>36</v>
      </c>
      <c r="B43" s="11" t="s">
        <v>48</v>
      </c>
      <c r="C43" s="27">
        <v>321</v>
      </c>
      <c r="D43" s="27">
        <v>156.37</v>
      </c>
      <c r="E43" s="8">
        <f t="shared" si="3"/>
        <v>64.2</v>
      </c>
      <c r="F43" s="8">
        <f t="shared" si="4"/>
        <v>16.05</v>
      </c>
      <c r="G43" s="8">
        <f t="shared" si="7"/>
        <v>7.8185000000000002</v>
      </c>
      <c r="H43" s="8">
        <v>75</v>
      </c>
      <c r="I43" s="8">
        <v>20</v>
      </c>
      <c r="J43" s="8">
        <v>9</v>
      </c>
      <c r="K43" s="8">
        <f t="shared" si="6"/>
        <v>10.799999999999997</v>
      </c>
      <c r="L43" s="8">
        <f t="shared" si="6"/>
        <v>3.9499999999999993</v>
      </c>
      <c r="M43" s="8">
        <f t="shared" si="6"/>
        <v>1.1814999999999998</v>
      </c>
    </row>
    <row r="44" spans="1:13" ht="15.75">
      <c r="A44" s="29">
        <f t="shared" si="2"/>
        <v>37</v>
      </c>
      <c r="B44" s="15" t="s">
        <v>49</v>
      </c>
      <c r="C44" s="21">
        <v>1306</v>
      </c>
      <c r="D44" s="13">
        <v>2062.6</v>
      </c>
      <c r="E44" s="5">
        <f>SUM(C44*5/100)</f>
        <v>65.3</v>
      </c>
      <c r="F44" s="5">
        <f>SUM(C44*1/100)</f>
        <v>13.06</v>
      </c>
      <c r="G44" s="5">
        <f>D44*1%</f>
        <v>20.626000000000001</v>
      </c>
      <c r="H44" s="5">
        <v>64.38</v>
      </c>
      <c r="I44" s="5">
        <v>10</v>
      </c>
      <c r="J44" s="5">
        <v>37</v>
      </c>
      <c r="K44" s="8">
        <f t="shared" si="6"/>
        <v>-0.92000000000000171</v>
      </c>
      <c r="L44" s="8">
        <f t="shared" si="6"/>
        <v>-3.0600000000000005</v>
      </c>
      <c r="M44" s="8">
        <f t="shared" si="6"/>
        <v>16.373999999999999</v>
      </c>
    </row>
    <row r="45" spans="1:13" ht="15.75">
      <c r="A45" s="29">
        <f t="shared" si="2"/>
        <v>38</v>
      </c>
      <c r="B45" s="11" t="s">
        <v>50</v>
      </c>
      <c r="C45" s="12">
        <v>533</v>
      </c>
      <c r="D45" s="13">
        <v>192.2</v>
      </c>
      <c r="E45" s="8">
        <f t="shared" si="3"/>
        <v>106.6</v>
      </c>
      <c r="F45" s="8">
        <f t="shared" si="4"/>
        <v>26.65</v>
      </c>
      <c r="G45" s="8">
        <f t="shared" si="7"/>
        <v>9.61</v>
      </c>
      <c r="H45" s="8">
        <v>65</v>
      </c>
      <c r="I45" s="13">
        <v>20</v>
      </c>
      <c r="J45" s="13">
        <v>0</v>
      </c>
      <c r="K45" s="8">
        <f t="shared" si="6"/>
        <v>-41.599999999999994</v>
      </c>
      <c r="L45" s="8">
        <f t="shared" si="6"/>
        <v>-6.6499999999999986</v>
      </c>
      <c r="M45" s="8">
        <f t="shared" si="6"/>
        <v>-9.61</v>
      </c>
    </row>
    <row r="46" spans="1:13" ht="15.75">
      <c r="A46" s="29">
        <f t="shared" si="2"/>
        <v>39</v>
      </c>
      <c r="B46" s="11" t="s">
        <v>51</v>
      </c>
      <c r="C46" s="27">
        <v>61.35</v>
      </c>
      <c r="D46" s="27">
        <v>335.35</v>
      </c>
      <c r="E46" s="8">
        <f t="shared" si="3"/>
        <v>12.27</v>
      </c>
      <c r="F46" s="8">
        <f t="shared" si="4"/>
        <v>3.0674999999999999</v>
      </c>
      <c r="G46" s="8">
        <f t="shared" si="7"/>
        <v>16.767500000000002</v>
      </c>
      <c r="H46" s="8">
        <v>17</v>
      </c>
      <c r="I46" s="8">
        <v>6</v>
      </c>
      <c r="J46" s="8">
        <v>20</v>
      </c>
      <c r="K46" s="8">
        <f t="shared" si="6"/>
        <v>4.7300000000000004</v>
      </c>
      <c r="L46" s="8">
        <f t="shared" si="6"/>
        <v>2.9325000000000001</v>
      </c>
      <c r="M46" s="8">
        <f t="shared" si="6"/>
        <v>3.2324999999999982</v>
      </c>
    </row>
    <row r="47" spans="1:13" ht="15.75">
      <c r="A47" s="29">
        <f t="shared" si="2"/>
        <v>40</v>
      </c>
      <c r="B47" s="11" t="s">
        <v>52</v>
      </c>
      <c r="C47" s="27">
        <v>204.07</v>
      </c>
      <c r="D47" s="27">
        <v>260</v>
      </c>
      <c r="E47" s="8">
        <f t="shared" si="3"/>
        <v>40.813999999999993</v>
      </c>
      <c r="F47" s="8">
        <f t="shared" si="4"/>
        <v>10.203499999999998</v>
      </c>
      <c r="G47" s="8">
        <f t="shared" si="7"/>
        <v>13</v>
      </c>
      <c r="H47" s="8">
        <v>26.15</v>
      </c>
      <c r="I47" s="8">
        <v>3</v>
      </c>
      <c r="J47" s="8">
        <v>13</v>
      </c>
      <c r="K47" s="8">
        <f t="shared" si="6"/>
        <v>-14.663999999999994</v>
      </c>
      <c r="L47" s="8">
        <f t="shared" si="6"/>
        <v>-7.2034999999999982</v>
      </c>
      <c r="M47" s="8">
        <f t="shared" si="6"/>
        <v>0</v>
      </c>
    </row>
    <row r="48" spans="1:13" ht="15.75">
      <c r="A48" s="29">
        <f t="shared" si="2"/>
        <v>41</v>
      </c>
      <c r="B48" s="11" t="s">
        <v>53</v>
      </c>
      <c r="C48" s="27">
        <v>187.25</v>
      </c>
      <c r="D48" s="27">
        <v>303</v>
      </c>
      <c r="E48" s="8">
        <f>SUM(C48*20/100)</f>
        <v>37.450000000000003</v>
      </c>
      <c r="F48" s="8">
        <f>SUM(C48*5/100)</f>
        <v>9.3625000000000007</v>
      </c>
      <c r="G48" s="8">
        <f t="shared" si="7"/>
        <v>15.15</v>
      </c>
      <c r="H48" s="8">
        <v>38</v>
      </c>
      <c r="I48" s="8">
        <v>5</v>
      </c>
      <c r="J48" s="8">
        <v>14</v>
      </c>
      <c r="K48" s="8">
        <f t="shared" si="6"/>
        <v>0.54999999999999716</v>
      </c>
      <c r="L48" s="8">
        <f t="shared" si="6"/>
        <v>-4.3625000000000007</v>
      </c>
      <c r="M48" s="8">
        <f t="shared" si="6"/>
        <v>-1.1500000000000004</v>
      </c>
    </row>
    <row r="49" spans="1:21" ht="31.5">
      <c r="A49" s="29">
        <f t="shared" si="2"/>
        <v>42</v>
      </c>
      <c r="B49" s="15" t="s">
        <v>54</v>
      </c>
      <c r="C49" s="21">
        <v>0</v>
      </c>
      <c r="D49" s="13">
        <v>0</v>
      </c>
      <c r="E49" s="5">
        <f>SUM(C49*5/100)</f>
        <v>0</v>
      </c>
      <c r="F49" s="5">
        <f>SUM(C49*1/100)</f>
        <v>0</v>
      </c>
      <c r="G49" s="5">
        <f>D49*1%</f>
        <v>0</v>
      </c>
      <c r="H49" s="5">
        <v>0</v>
      </c>
      <c r="I49" s="5">
        <v>0</v>
      </c>
      <c r="J49" s="5">
        <v>0</v>
      </c>
      <c r="K49" s="8">
        <f t="shared" ref="K49" si="8">H49-E49</f>
        <v>0</v>
      </c>
      <c r="L49" s="8">
        <f t="shared" ref="L49" si="9">I49-F49</f>
        <v>0</v>
      </c>
      <c r="M49" s="8">
        <f t="shared" ref="M49" si="10">J49-G49</f>
        <v>0</v>
      </c>
    </row>
    <row r="50" spans="1:21" ht="31.5">
      <c r="A50" s="29">
        <f>A49+1</f>
        <v>43</v>
      </c>
      <c r="B50" s="11" t="s">
        <v>55</v>
      </c>
      <c r="C50" s="27"/>
      <c r="D50" s="27"/>
      <c r="E50" s="8">
        <f t="shared" si="3"/>
        <v>0</v>
      </c>
      <c r="F50" s="8">
        <f t="shared" si="4"/>
        <v>0</v>
      </c>
      <c r="G50" s="8">
        <f t="shared" si="7"/>
        <v>0</v>
      </c>
      <c r="H50" s="8"/>
      <c r="I50" s="23"/>
      <c r="J50" s="13"/>
      <c r="K50" s="8">
        <f t="shared" si="6"/>
        <v>0</v>
      </c>
      <c r="L50" s="8">
        <f t="shared" si="6"/>
        <v>0</v>
      </c>
      <c r="M50" s="8">
        <f t="shared" si="6"/>
        <v>0</v>
      </c>
    </row>
    <row r="51" spans="1:21" ht="31.5">
      <c r="A51" s="29">
        <f t="shared" si="2"/>
        <v>44</v>
      </c>
      <c r="B51" s="11" t="s">
        <v>56</v>
      </c>
      <c r="C51" s="27"/>
      <c r="D51" s="27"/>
      <c r="E51" s="8">
        <f t="shared" si="3"/>
        <v>0</v>
      </c>
      <c r="F51" s="8">
        <f t="shared" si="4"/>
        <v>0</v>
      </c>
      <c r="G51" s="8">
        <f t="shared" si="7"/>
        <v>0</v>
      </c>
      <c r="H51" s="8"/>
      <c r="I51" s="14"/>
      <c r="J51" s="14"/>
      <c r="K51" s="8">
        <f t="shared" si="6"/>
        <v>0</v>
      </c>
      <c r="L51" s="8">
        <f t="shared" si="6"/>
        <v>0</v>
      </c>
      <c r="M51" s="8">
        <f t="shared" si="6"/>
        <v>0</v>
      </c>
    </row>
    <row r="52" spans="1:21" ht="15.75">
      <c r="A52" s="29">
        <f t="shared" si="2"/>
        <v>45</v>
      </c>
      <c r="B52" s="15" t="s">
        <v>57</v>
      </c>
      <c r="C52" s="22">
        <v>317</v>
      </c>
      <c r="D52" s="18">
        <v>567</v>
      </c>
      <c r="E52" s="5">
        <f>SUM(C52*5/100)</f>
        <v>15.85</v>
      </c>
      <c r="F52" s="5">
        <f>SUM(C52*1/100)</f>
        <v>3.17</v>
      </c>
      <c r="G52" s="5">
        <f>D52*1%</f>
        <v>5.67</v>
      </c>
      <c r="H52" s="18">
        <v>18.5</v>
      </c>
      <c r="I52" s="18">
        <v>4</v>
      </c>
      <c r="J52" s="18">
        <v>10</v>
      </c>
      <c r="K52" s="8">
        <f t="shared" si="6"/>
        <v>2.6500000000000004</v>
      </c>
      <c r="L52" s="8">
        <f t="shared" si="6"/>
        <v>0.83000000000000007</v>
      </c>
      <c r="M52" s="8">
        <f t="shared" si="6"/>
        <v>4.33</v>
      </c>
    </row>
    <row r="53" spans="1:21" ht="15.75">
      <c r="A53" s="29">
        <f t="shared" si="2"/>
        <v>46</v>
      </c>
      <c r="B53" s="11" t="s">
        <v>58</v>
      </c>
      <c r="C53" s="27"/>
      <c r="D53" s="27"/>
      <c r="E53" s="8">
        <f>SUM(C53*20/100)</f>
        <v>0</v>
      </c>
      <c r="F53" s="8">
        <f>SUM(C53*5/100)</f>
        <v>0</v>
      </c>
      <c r="G53" s="8">
        <f>D53*5%</f>
        <v>0</v>
      </c>
      <c r="H53" s="20"/>
      <c r="I53" s="13"/>
      <c r="J53" s="13"/>
      <c r="K53" s="8">
        <f t="shared" si="6"/>
        <v>0</v>
      </c>
      <c r="L53" s="8">
        <f t="shared" si="6"/>
        <v>0</v>
      </c>
      <c r="M53" s="8">
        <f t="shared" si="6"/>
        <v>0</v>
      </c>
    </row>
    <row r="54" spans="1:21" ht="31.5">
      <c r="A54" s="29">
        <f t="shared" si="2"/>
        <v>47</v>
      </c>
      <c r="B54" s="11" t="s">
        <v>59</v>
      </c>
      <c r="C54" s="27">
        <v>177</v>
      </c>
      <c r="D54" s="27">
        <v>258</v>
      </c>
      <c r="E54" s="8">
        <f>SUM(C54*20/100)</f>
        <v>35.4</v>
      </c>
      <c r="F54" s="8">
        <f>SUM(C54*5/100)</f>
        <v>8.85</v>
      </c>
      <c r="G54" s="8">
        <f>D54*5%</f>
        <v>12.9</v>
      </c>
      <c r="H54" s="13">
        <v>37</v>
      </c>
      <c r="I54" s="13">
        <v>15</v>
      </c>
      <c r="J54" s="13">
        <v>20</v>
      </c>
      <c r="K54" s="8">
        <f t="shared" si="6"/>
        <v>1.6000000000000014</v>
      </c>
      <c r="L54" s="8">
        <f t="shared" si="6"/>
        <v>6.15</v>
      </c>
      <c r="M54" s="8">
        <f t="shared" si="6"/>
        <v>7.1</v>
      </c>
    </row>
    <row r="55" spans="1:21" ht="15.75">
      <c r="A55" s="29">
        <f t="shared" si="2"/>
        <v>48</v>
      </c>
      <c r="B55" s="11" t="s">
        <v>60</v>
      </c>
      <c r="C55" s="19"/>
      <c r="D55" s="14"/>
      <c r="E55" s="8">
        <f>SUM(C55*20/100)</f>
        <v>0</v>
      </c>
      <c r="F55" s="8">
        <f>SUM(C55*5/100)</f>
        <v>0</v>
      </c>
      <c r="G55" s="8">
        <f>D55*5%</f>
        <v>0</v>
      </c>
      <c r="H55" s="13"/>
      <c r="I55" s="13"/>
      <c r="J55" s="13"/>
      <c r="K55" s="8">
        <f t="shared" si="6"/>
        <v>0</v>
      </c>
      <c r="L55" s="8">
        <f t="shared" si="6"/>
        <v>0</v>
      </c>
      <c r="M55" s="8">
        <f t="shared" si="6"/>
        <v>0</v>
      </c>
    </row>
    <row r="56" spans="1:21" ht="15.75">
      <c r="A56" s="29">
        <f>A55+1</f>
        <v>49</v>
      </c>
      <c r="B56" s="15" t="s">
        <v>61</v>
      </c>
      <c r="C56" s="21">
        <v>81</v>
      </c>
      <c r="D56" s="24">
        <v>206.5</v>
      </c>
      <c r="E56" s="5">
        <f>SUM(C56*5/100)</f>
        <v>4.05</v>
      </c>
      <c r="F56" s="5">
        <f>SUM(C56*1/100)</f>
        <v>0.81</v>
      </c>
      <c r="G56" s="5">
        <f>D56*1%</f>
        <v>2.0649999999999999</v>
      </c>
      <c r="H56" s="18">
        <v>6</v>
      </c>
      <c r="I56" s="18">
        <v>5</v>
      </c>
      <c r="J56" s="18">
        <v>8</v>
      </c>
      <c r="K56" s="8">
        <f t="shared" si="6"/>
        <v>1.9500000000000002</v>
      </c>
      <c r="L56" s="8">
        <f t="shared" si="6"/>
        <v>4.1899999999999995</v>
      </c>
      <c r="M56" s="8">
        <f t="shared" si="6"/>
        <v>5.9350000000000005</v>
      </c>
      <c r="O56" s="35"/>
      <c r="P56" s="35"/>
      <c r="Q56" s="35"/>
      <c r="R56" s="35"/>
      <c r="S56" s="35"/>
      <c r="T56" s="35"/>
      <c r="U56" s="35"/>
    </row>
    <row r="57" spans="1:21" ht="15.75">
      <c r="A57" s="29">
        <f t="shared" si="2"/>
        <v>50</v>
      </c>
      <c r="B57" s="15" t="s">
        <v>62</v>
      </c>
      <c r="C57" s="13"/>
      <c r="D57" s="13"/>
      <c r="E57" s="8">
        <f>SUM(C57*20/100)</f>
        <v>0</v>
      </c>
      <c r="F57" s="8">
        <f>SUM(C57*5/100)</f>
        <v>0</v>
      </c>
      <c r="G57" s="8">
        <f>D57*5%</f>
        <v>0</v>
      </c>
      <c r="H57" s="13"/>
      <c r="I57" s="13"/>
      <c r="J57" s="13"/>
      <c r="K57" s="8">
        <f t="shared" si="6"/>
        <v>0</v>
      </c>
      <c r="L57" s="8">
        <f t="shared" si="6"/>
        <v>0</v>
      </c>
      <c r="M57" s="8">
        <f t="shared" si="6"/>
        <v>0</v>
      </c>
      <c r="O57" s="26"/>
      <c r="P57" s="25"/>
      <c r="Q57" s="35"/>
      <c r="R57" s="35"/>
      <c r="S57" s="25"/>
      <c r="T57" s="25"/>
      <c r="U57" s="25"/>
    </row>
    <row r="58" spans="1:21" ht="15.75">
      <c r="A58" s="29">
        <f t="shared" si="2"/>
        <v>51</v>
      </c>
      <c r="B58" s="11" t="s">
        <v>63</v>
      </c>
      <c r="C58" s="19">
        <v>31</v>
      </c>
      <c r="D58" s="13">
        <v>10</v>
      </c>
      <c r="E58" s="8">
        <f>SUM(C58*20/100)</f>
        <v>6.2</v>
      </c>
      <c r="F58" s="8">
        <f>SUM(C58*5/100)</f>
        <v>1.55</v>
      </c>
      <c r="G58" s="8">
        <f>D58*5%</f>
        <v>0.5</v>
      </c>
      <c r="H58" s="8">
        <v>14.4</v>
      </c>
      <c r="I58" s="13">
        <v>6.4</v>
      </c>
      <c r="J58" s="13">
        <v>2.5</v>
      </c>
      <c r="K58" s="8">
        <f t="shared" si="6"/>
        <v>8.1999999999999993</v>
      </c>
      <c r="L58" s="8">
        <f t="shared" si="6"/>
        <v>4.8500000000000005</v>
      </c>
      <c r="M58" s="8">
        <f t="shared" si="6"/>
        <v>2</v>
      </c>
      <c r="O58" s="25"/>
      <c r="P58" s="25"/>
      <c r="Q58" s="25"/>
      <c r="R58" s="25"/>
      <c r="S58" s="18"/>
      <c r="T58" s="25"/>
      <c r="U58" s="25"/>
    </row>
    <row r="59" spans="1:21" ht="15.75">
      <c r="A59" s="29">
        <f t="shared" si="2"/>
        <v>52</v>
      </c>
      <c r="B59" s="15" t="s">
        <v>64</v>
      </c>
      <c r="C59" s="34">
        <v>950.67</v>
      </c>
      <c r="D59" s="24">
        <v>2248</v>
      </c>
      <c r="E59" s="5">
        <f>SUM(C59*5/100)</f>
        <v>47.533499999999997</v>
      </c>
      <c r="F59" s="5">
        <f>SUM(C59*1/100)</f>
        <v>9.5067000000000004</v>
      </c>
      <c r="G59" s="5">
        <f>D59*1%</f>
        <v>22.48</v>
      </c>
      <c r="H59" s="18">
        <v>51.24</v>
      </c>
      <c r="I59" s="18">
        <v>11.1</v>
      </c>
      <c r="J59" s="18">
        <v>23</v>
      </c>
      <c r="K59" s="8">
        <f t="shared" si="6"/>
        <v>3.7065000000000055</v>
      </c>
      <c r="L59" s="8">
        <f t="shared" si="6"/>
        <v>1.5932999999999993</v>
      </c>
      <c r="M59" s="8">
        <f t="shared" si="6"/>
        <v>0.51999999999999957</v>
      </c>
      <c r="O59" s="25"/>
      <c r="P59" s="25"/>
      <c r="Q59" s="25"/>
      <c r="R59" s="25"/>
      <c r="S59" s="18"/>
      <c r="T59" s="25"/>
      <c r="U59" s="25"/>
    </row>
    <row r="60" spans="1:21" ht="15.75">
      <c r="A60" s="29">
        <f t="shared" si="2"/>
        <v>53</v>
      </c>
      <c r="B60" s="11" t="s">
        <v>65</v>
      </c>
      <c r="C60" s="13"/>
      <c r="D60" s="13"/>
      <c r="E60" s="8">
        <f>SUM(C60*20/100)</f>
        <v>0</v>
      </c>
      <c r="F60" s="8">
        <f>SUM(C60*5/100)</f>
        <v>0</v>
      </c>
      <c r="G60" s="8">
        <f>D60*5%</f>
        <v>0</v>
      </c>
      <c r="H60" s="13"/>
      <c r="I60" s="13"/>
      <c r="J60" s="13"/>
      <c r="K60" s="8">
        <f t="shared" si="6"/>
        <v>0</v>
      </c>
      <c r="L60" s="8">
        <f t="shared" si="6"/>
        <v>0</v>
      </c>
      <c r="M60" s="8">
        <f t="shared" si="6"/>
        <v>0</v>
      </c>
      <c r="O60" s="25"/>
      <c r="P60" s="25"/>
      <c r="Q60" s="25"/>
      <c r="R60" s="25"/>
      <c r="S60" s="25"/>
      <c r="T60" s="25"/>
      <c r="U60" s="25"/>
    </row>
    <row r="61" spans="1:21" ht="15.75">
      <c r="A61" s="29">
        <f t="shared" si="2"/>
        <v>54</v>
      </c>
      <c r="B61" s="11" t="s">
        <v>66</v>
      </c>
      <c r="C61" s="13">
        <v>346</v>
      </c>
      <c r="D61" s="13">
        <v>754</v>
      </c>
      <c r="E61" s="8">
        <f>SUM(C61*20/100)</f>
        <v>69.2</v>
      </c>
      <c r="F61" s="8">
        <f>SUM(C61*5/100)</f>
        <v>17.3</v>
      </c>
      <c r="G61" s="8">
        <f>D61*5%</f>
        <v>37.700000000000003</v>
      </c>
      <c r="H61" s="13">
        <v>69</v>
      </c>
      <c r="I61" s="13">
        <v>19</v>
      </c>
      <c r="J61" s="13">
        <v>22</v>
      </c>
      <c r="K61" s="8">
        <f t="shared" ref="K61:M62" si="11">H61-E61</f>
        <v>-0.20000000000000284</v>
      </c>
      <c r="L61" s="8">
        <f t="shared" si="11"/>
        <v>1.6999999999999993</v>
      </c>
      <c r="M61" s="8">
        <f t="shared" si="11"/>
        <v>-15.700000000000003</v>
      </c>
    </row>
    <row r="62" spans="1:21" ht="15.75">
      <c r="A62" s="29">
        <f t="shared" si="2"/>
        <v>55</v>
      </c>
      <c r="B62" s="27" t="s">
        <v>67</v>
      </c>
      <c r="C62" s="12">
        <v>273.74</v>
      </c>
      <c r="D62" s="13">
        <v>972.18</v>
      </c>
      <c r="E62" s="8">
        <f>SUM(C62*20/100)</f>
        <v>54.748000000000005</v>
      </c>
      <c r="F62" s="8">
        <f>SUM(C62*5/100)</f>
        <v>13.687000000000001</v>
      </c>
      <c r="G62" s="8">
        <f>SUM(D62*5/100)</f>
        <v>48.608999999999995</v>
      </c>
      <c r="H62" s="27">
        <v>74.959999999999994</v>
      </c>
      <c r="I62" s="8">
        <v>18</v>
      </c>
      <c r="J62" s="8">
        <v>50.5</v>
      </c>
      <c r="K62" s="8">
        <f t="shared" si="11"/>
        <v>20.211999999999989</v>
      </c>
      <c r="L62" s="8">
        <f t="shared" si="11"/>
        <v>4.3129999999999988</v>
      </c>
      <c r="M62" s="8">
        <f t="shared" si="11"/>
        <v>1.8910000000000053</v>
      </c>
    </row>
    <row r="68" spans="15:21" ht="15.75">
      <c r="O68" s="35"/>
      <c r="P68" s="35"/>
      <c r="Q68" s="35"/>
      <c r="R68" s="35"/>
      <c r="S68" s="35"/>
      <c r="T68" s="35"/>
      <c r="U68" s="35"/>
    </row>
    <row r="69" spans="15:21" ht="15.75">
      <c r="O69" s="26"/>
      <c r="P69" s="25"/>
      <c r="Q69" s="35"/>
      <c r="R69" s="35"/>
      <c r="S69" s="25"/>
      <c r="T69" s="25"/>
      <c r="U69" s="25"/>
    </row>
    <row r="70" spans="15:21" ht="15.75">
      <c r="O70" s="25"/>
      <c r="P70" s="25"/>
      <c r="Q70" s="25"/>
      <c r="R70" s="25"/>
      <c r="S70" s="18"/>
      <c r="T70" s="25"/>
      <c r="U70" s="25"/>
    </row>
    <row r="71" spans="15:21" ht="15.75">
      <c r="O71" s="25"/>
      <c r="P71" s="25"/>
      <c r="Q71" s="25"/>
      <c r="R71" s="25"/>
      <c r="S71" s="18"/>
      <c r="T71" s="25"/>
      <c r="U71" s="25"/>
    </row>
    <row r="72" spans="15:21" ht="15.75">
      <c r="O72" s="25"/>
      <c r="P72" s="25"/>
      <c r="Q72" s="25"/>
      <c r="R72" s="25"/>
      <c r="S72" s="25"/>
      <c r="T72" s="25"/>
      <c r="U72" s="25"/>
    </row>
  </sheetData>
  <mergeCells count="22">
    <mergeCell ref="K6:K7"/>
    <mergeCell ref="A2:M2"/>
    <mergeCell ref="A3:A7"/>
    <mergeCell ref="B3:B7"/>
    <mergeCell ref="C3:C7"/>
    <mergeCell ref="D3:D7"/>
    <mergeCell ref="E3:G5"/>
    <mergeCell ref="H3:J5"/>
    <mergeCell ref="K3:M5"/>
    <mergeCell ref="E6:E7"/>
    <mergeCell ref="F6:F7"/>
    <mergeCell ref="G6:G7"/>
    <mergeCell ref="H6:H7"/>
    <mergeCell ref="I6:I7"/>
    <mergeCell ref="J6:J7"/>
    <mergeCell ref="O68:U68"/>
    <mergeCell ref="Q69:R69"/>
    <mergeCell ref="L6:L7"/>
    <mergeCell ref="M6:M7"/>
    <mergeCell ref="N8:N11"/>
    <mergeCell ref="O56:U56"/>
    <mergeCell ref="Q57:R57"/>
  </mergeCells>
  <pageMargins left="0.62" right="0.15748031496063" top="0.77" bottom="1.04" header="0.15748031496063" footer="0.31496062992126"/>
  <pageSetup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ITLab-IV</cp:lastModifiedBy>
  <cp:lastPrinted>2002-01-01T21:15:23Z</cp:lastPrinted>
  <dcterms:created xsi:type="dcterms:W3CDTF">2013-04-26T21:30:38Z</dcterms:created>
  <dcterms:modified xsi:type="dcterms:W3CDTF">2014-03-12T07:44:29Z</dcterms:modified>
</cp:coreProperties>
</file>